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<sst xmlns="http://schemas.openxmlformats.org/spreadsheetml/2006/main" count="26" uniqueCount="21">
  <si>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</si>
  <si>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</si>
  <si>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</si>
  <si>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</si>
  <si>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</si>
  <si>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</si>
  <si>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</si>
  <si>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</si>
  <si>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</si>
  <si>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</si>
  <si>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</si>
  <si>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</si>
  <si>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</si>
  <si>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</si>
  <si>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</si>
  <si>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</si>
  <si>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</si>
  <si>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</si>
  <si>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</si>
  <si>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</si>
  <si>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ΜΑΙΟ ΤΟΥ 2020 ΚΑΙ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</si>
</sst>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D1">
      <selection activeCell="AB15" sqref="AB15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2020</v>
      </c>
      <c r="C5" s="42"/>
      <c r="D5" s="41">
        <v>2021</v>
      </c>
      <c r="E5" s="42"/>
      <c r="F5" s="41" t="s">
        <v>4</v>
      </c>
      <c r="G5" s="42"/>
      <c r="H5" s="41">
        <v>2020</v>
      </c>
      <c r="I5" s="42"/>
      <c r="J5" s="41">
        <v>2021</v>
      </c>
      <c r="K5" s="42"/>
      <c r="L5" s="43" t="s">
        <v>4</v>
      </c>
      <c r="M5" s="43"/>
      <c r="N5" s="41">
        <v>2020</v>
      </c>
      <c r="O5" s="42"/>
      <c r="P5" s="41">
        <v>2021</v>
      </c>
      <c r="Q5" s="42"/>
      <c r="R5" s="41" t="s">
        <v>4</v>
      </c>
      <c r="S5" s="42"/>
      <c r="T5" s="41">
        <v>2020</v>
      </c>
      <c r="U5" s="42"/>
      <c r="V5" s="41">
        <v>2021</v>
      </c>
      <c r="W5" s="42"/>
      <c r="X5" s="43" t="s">
        <v>4</v>
      </c>
      <c r="Y5" s="43"/>
      <c r="Z5" s="41">
        <v>2020</v>
      </c>
      <c r="AA5" s="42"/>
      <c r="AB5" s="41">
        <v>2021</v>
      </c>
      <c r="AC5" s="42"/>
      <c r="AD5" s="43" t="s">
        <v>4</v>
      </c>
      <c r="AE5" s="43"/>
      <c r="AF5" s="41">
        <v>2020</v>
      </c>
      <c r="AG5" s="42"/>
      <c r="AH5" s="41">
        <v>2021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5761</v>
      </c>
      <c r="C6" s="19">
        <f>B6/B15</f>
        <v>0.760427666314678</v>
      </c>
      <c r="D6" s="20">
        <v>7006</v>
      </c>
      <c r="E6" s="19">
        <f>D6/D15</f>
        <v>0.7682017543859649</v>
      </c>
      <c r="F6" s="21">
        <f aca="true" t="shared" si="0" ref="F6:F13">D6-B6</f>
        <v>1245</v>
      </c>
      <c r="G6" s="19">
        <f aca="true" t="shared" si="1" ref="G6:G15">F6/B6</f>
        <v>0.21610831452872764</v>
      </c>
      <c r="H6" s="20">
        <v>2894</v>
      </c>
      <c r="I6" s="19">
        <f>H6/H15</f>
        <v>0.4560352978254018</v>
      </c>
      <c r="J6" s="20">
        <v>1849</v>
      </c>
      <c r="K6" s="19">
        <f>J6/J15</f>
        <v>0.4720449323461833</v>
      </c>
      <c r="L6" s="21">
        <f aca="true" t="shared" si="2" ref="L6:L14">J6-H6</f>
        <v>-1045</v>
      </c>
      <c r="M6" s="19">
        <f aca="true" t="shared" si="3" ref="M6:M15">L6/H6</f>
        <v>-0.36109191430545956</v>
      </c>
      <c r="N6" s="20">
        <v>3549</v>
      </c>
      <c r="O6" s="19">
        <f>N6/N15</f>
        <v>0.6960188272210237</v>
      </c>
      <c r="P6" s="20">
        <v>3953</v>
      </c>
      <c r="Q6" s="19">
        <f>P6/P15</f>
        <v>0.7067763275522975</v>
      </c>
      <c r="R6" s="21">
        <f>P6-N6</f>
        <v>404</v>
      </c>
      <c r="S6" s="19">
        <f>R6/N6</f>
        <v>0.1138348830656523</v>
      </c>
      <c r="T6" s="20">
        <v>4408</v>
      </c>
      <c r="U6" s="19">
        <f>T6/T15</f>
        <v>0.6885348328647297</v>
      </c>
      <c r="V6" s="20">
        <v>5543</v>
      </c>
      <c r="W6" s="19">
        <f>V6/V15</f>
        <v>0.696969696969697</v>
      </c>
      <c r="X6" s="21">
        <f>V6-T6</f>
        <v>1135</v>
      </c>
      <c r="Y6" s="19">
        <f>X6/T6</f>
        <v>0.257486388384755</v>
      </c>
      <c r="Z6" s="20">
        <v>1969</v>
      </c>
      <c r="AA6" s="19">
        <f>Z6/Z15</f>
        <v>0.47093996651518777</v>
      </c>
      <c r="AB6" s="20">
        <v>2235</v>
      </c>
      <c r="AC6" s="19">
        <f>AB6/AB15</f>
        <v>0.47512755102040816</v>
      </c>
      <c r="AD6" s="21">
        <f>AB6-Z6</f>
        <v>266</v>
      </c>
      <c r="AE6" s="19">
        <f>AD6/Z6</f>
        <v>0.1350939563230066</v>
      </c>
      <c r="AF6" s="21">
        <f aca="true" t="shared" si="4" ref="AF6:AF14">SUM(B6,H6,N6,T6,Z6)</f>
        <v>18581</v>
      </c>
      <c r="AG6" s="19">
        <f>AF6/AF15</f>
        <v>0.6276516686934198</v>
      </c>
      <c r="AH6" s="21">
        <f>SUM(D6,J6,P6,V6,AB6)</f>
        <v>20586</v>
      </c>
      <c r="AI6" s="22">
        <f>AH6/AH15</f>
        <v>0.6579729600153419</v>
      </c>
      <c r="AJ6" s="21">
        <f>AH6-AF6</f>
        <v>2005</v>
      </c>
      <c r="AK6" s="23">
        <f>AJ6/AF6</f>
        <v>0.1079059254076745</v>
      </c>
      <c r="AL6" s="1"/>
      <c r="AM6" s="1"/>
    </row>
    <row r="7" spans="1:39" ht="26.25" customHeight="1">
      <c r="A7" s="10" t="s">
        <v>18</v>
      </c>
      <c r="B7" s="20">
        <v>1008</v>
      </c>
      <c r="C7" s="19">
        <f>B7/B15</f>
        <v>0.133051742344245</v>
      </c>
      <c r="D7" s="20">
        <v>1101</v>
      </c>
      <c r="E7" s="19">
        <f>D7/D15</f>
        <v>0.12072368421052632</v>
      </c>
      <c r="F7" s="21">
        <f t="shared" si="0"/>
        <v>93</v>
      </c>
      <c r="G7" s="19">
        <f t="shared" si="1"/>
        <v>0.09226190476190477</v>
      </c>
      <c r="H7" s="20">
        <v>2959</v>
      </c>
      <c r="I7" s="19">
        <f>H7/H15</f>
        <v>0.4662779703750394</v>
      </c>
      <c r="J7" s="20">
        <v>1620</v>
      </c>
      <c r="K7" s="19">
        <f>J7/J15</f>
        <v>0.41358182282358946</v>
      </c>
      <c r="L7" s="21">
        <f t="shared" si="2"/>
        <v>-1339</v>
      </c>
      <c r="M7" s="19">
        <f t="shared" si="3"/>
        <v>-0.45251774248056775</v>
      </c>
      <c r="N7" s="20">
        <v>1044</v>
      </c>
      <c r="O7" s="19">
        <f>N7/N15</f>
        <v>0.20474602863306532</v>
      </c>
      <c r="P7" s="20">
        <v>1075</v>
      </c>
      <c r="Q7" s="19">
        <f>P7/P15</f>
        <v>0.1922045413910245</v>
      </c>
      <c r="R7" s="21">
        <f aca="true" t="shared" si="5" ref="R7:R14">P7-N7</f>
        <v>31</v>
      </c>
      <c r="S7" s="19">
        <f aca="true" t="shared" si="6" ref="S7:S15">R7/N7</f>
        <v>0.029693486590038315</v>
      </c>
      <c r="T7" s="20">
        <v>1202</v>
      </c>
      <c r="U7" s="19">
        <f>T7/T15</f>
        <v>0.18775382692908466</v>
      </c>
      <c r="V7" s="20">
        <v>1425</v>
      </c>
      <c r="W7" s="19">
        <f>V7/V15</f>
        <v>0.1791776688042248</v>
      </c>
      <c r="X7" s="21">
        <f aca="true" t="shared" si="7" ref="X7:X15">V7-T7</f>
        <v>223</v>
      </c>
      <c r="Y7" s="19">
        <f aca="true" t="shared" si="8" ref="Y7:Y15">X7/T7</f>
        <v>0.18552412645590682</v>
      </c>
      <c r="Z7" s="20">
        <v>1361</v>
      </c>
      <c r="AA7" s="19">
        <f>Z7/Z15</f>
        <v>0.3255202104759627</v>
      </c>
      <c r="AB7" s="20">
        <v>1163</v>
      </c>
      <c r="AC7" s="19">
        <f>AB7/AB15</f>
        <v>0.24723639455782312</v>
      </c>
      <c r="AD7" s="21">
        <f aca="true" t="shared" si="9" ref="AD7:AD15">AB7-Z7</f>
        <v>-198</v>
      </c>
      <c r="AE7" s="19">
        <f aca="true" t="shared" si="10" ref="AE7:AE15">AD7/Z7</f>
        <v>-0.14548126377663484</v>
      </c>
      <c r="AF7" s="21">
        <f t="shared" si="4"/>
        <v>7574</v>
      </c>
      <c r="AG7" s="19">
        <f>AF7/AF15</f>
        <v>0.25584380489123093</v>
      </c>
      <c r="AH7" s="21">
        <f aca="true" t="shared" si="11" ref="AH7:AH14">SUM(D7,J7,P7,V7,AB7)</f>
        <v>6384</v>
      </c>
      <c r="AI7" s="22">
        <f>AH7/AH15</f>
        <v>0.2040464090516828</v>
      </c>
      <c r="AJ7" s="21">
        <f aca="true" t="shared" si="12" ref="AJ7:AJ15">AH7-AF7</f>
        <v>-1190</v>
      </c>
      <c r="AK7" s="23">
        <f aca="true" t="shared" si="13" ref="AK7:AK15">AJ7/AF7</f>
        <v>-0.15711645101663585</v>
      </c>
      <c r="AL7" s="1"/>
      <c r="AM7" s="1"/>
    </row>
    <row r="8" spans="1:39" ht="42.75" customHeight="1">
      <c r="A8" s="10" t="s">
        <v>17</v>
      </c>
      <c r="B8" s="20"/>
      <c r="C8" s="19">
        <f>B8/B15</f>
        <v>0</v>
      </c>
      <c r="D8" s="20">
        <v>11</v>
      </c>
      <c r="E8" s="19">
        <f>D8/D15</f>
        <v>0.001206140350877193</v>
      </c>
      <c r="F8" s="21">
        <f t="shared" si="0"/>
        <v>11</v>
      </c>
      <c r="G8" s="19" t="e">
        <f t="shared" si="1"/>
        <v>#DIV/0!</v>
      </c>
      <c r="H8" s="20"/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/>
      <c r="O8" s="19">
        <f>N8/N15</f>
        <v>0</v>
      </c>
      <c r="P8" s="20">
        <v>2</v>
      </c>
      <c r="Q8" s="19">
        <f>P8/P15</f>
        <v>0.00035758984444841767</v>
      </c>
      <c r="R8" s="21">
        <f t="shared" si="5"/>
        <v>2</v>
      </c>
      <c r="S8" s="19" t="e">
        <f t="shared" si="6"/>
        <v>#DIV/0!</v>
      </c>
      <c r="T8" s="20"/>
      <c r="U8" s="19">
        <f>T8/T15</f>
        <v>0</v>
      </c>
      <c r="V8" s="20">
        <v>11</v>
      </c>
      <c r="W8" s="19">
        <f>V8/V15</f>
        <v>0.0013831258644536654</v>
      </c>
      <c r="X8" s="21">
        <f t="shared" si="7"/>
        <v>11</v>
      </c>
      <c r="Y8" s="19" t="e">
        <f t="shared" si="8"/>
        <v>#DIV/0!</v>
      </c>
      <c r="Z8" s="20"/>
      <c r="AA8" s="19">
        <f>Z8/Z15</f>
        <v>0</v>
      </c>
      <c r="AB8" s="20">
        <v>5</v>
      </c>
      <c r="AC8" s="19">
        <f>AB8/AB15</f>
        <v>0.0010629251700680273</v>
      </c>
      <c r="AD8" s="21">
        <f t="shared" si="9"/>
        <v>5</v>
      </c>
      <c r="AE8" s="19" t="e">
        <f t="shared" si="10"/>
        <v>#DIV/0!</v>
      </c>
      <c r="AF8" s="36">
        <f>SUM(B8,H8,N8,T8,Z8)</f>
        <v>0</v>
      </c>
      <c r="AG8" s="35">
        <f>AF8/AF11</f>
        <v>0</v>
      </c>
      <c r="AH8" s="36">
        <f>SUM(D8,J8,P8,V8,AB8)</f>
        <v>29</v>
      </c>
      <c r="AI8" s="37">
        <f>AH8/AH11</f>
        <v>0.014765784114052953</v>
      </c>
      <c r="AJ8" s="36">
        <f>AH8-AF8</f>
        <v>29</v>
      </c>
      <c r="AK8" s="38" t="e">
        <f>AJ8/AF8</f>
        <v>#DIV/0!</v>
      </c>
      <c r="AL8" s="1"/>
      <c r="AM8" s="1"/>
    </row>
    <row r="9" spans="1:39" ht="18" customHeight="1">
      <c r="A9" s="10" t="s">
        <v>6</v>
      </c>
      <c r="B9" s="20">
        <v>229</v>
      </c>
      <c r="C9" s="19">
        <f>B9/B15</f>
        <v>0.03022703273495248</v>
      </c>
      <c r="D9" s="20">
        <v>251</v>
      </c>
      <c r="E9" s="19">
        <f>D9/D15</f>
        <v>0.027521929824561402</v>
      </c>
      <c r="F9" s="21">
        <f t="shared" si="0"/>
        <v>22</v>
      </c>
      <c r="G9" s="19">
        <f t="shared" si="1"/>
        <v>0.09606986899563319</v>
      </c>
      <c r="H9" s="20">
        <v>84</v>
      </c>
      <c r="I9" s="19">
        <f>H9/H15</f>
        <v>0.013236684525685471</v>
      </c>
      <c r="J9" s="20">
        <v>42</v>
      </c>
      <c r="K9" s="19">
        <f>J9/J15</f>
        <v>0.010722491702833802</v>
      </c>
      <c r="L9" s="21">
        <f t="shared" si="2"/>
        <v>-42</v>
      </c>
      <c r="M9" s="19">
        <f t="shared" si="3"/>
        <v>-0.5</v>
      </c>
      <c r="N9" s="20">
        <v>91</v>
      </c>
      <c r="O9" s="19">
        <f>N9/N15</f>
        <v>0.017846636595410866</v>
      </c>
      <c r="P9" s="20">
        <v>83</v>
      </c>
      <c r="Q9" s="19">
        <f>P9/P15</f>
        <v>0.014839978544609334</v>
      </c>
      <c r="R9" s="21">
        <f t="shared" si="5"/>
        <v>-8</v>
      </c>
      <c r="S9" s="19">
        <f t="shared" si="6"/>
        <v>-0.08791208791208792</v>
      </c>
      <c r="T9" s="20">
        <v>144</v>
      </c>
      <c r="U9" s="19">
        <f>T9/T15</f>
        <v>0.022492970946579195</v>
      </c>
      <c r="V9" s="20">
        <v>164</v>
      </c>
      <c r="W9" s="19">
        <f>V9/V15</f>
        <v>0.020621149251854647</v>
      </c>
      <c r="X9" s="21">
        <f t="shared" si="7"/>
        <v>20</v>
      </c>
      <c r="Y9" s="19">
        <f t="shared" si="8"/>
        <v>0.1388888888888889</v>
      </c>
      <c r="Z9" s="20">
        <v>388</v>
      </c>
      <c r="AA9" s="19">
        <f>Z9/Z15</f>
        <v>0.09280076536713705</v>
      </c>
      <c r="AB9" s="20">
        <v>470</v>
      </c>
      <c r="AC9" s="19">
        <f>AB9/AB15</f>
        <v>0.09991496598639456</v>
      </c>
      <c r="AD9" s="21">
        <f t="shared" si="9"/>
        <v>82</v>
      </c>
      <c r="AE9" s="19">
        <f t="shared" si="10"/>
        <v>0.211340206185567</v>
      </c>
      <c r="AF9" s="21">
        <f t="shared" si="4"/>
        <v>936</v>
      </c>
      <c r="AG9" s="19">
        <f>AF9/AF15</f>
        <v>0.03161734900689096</v>
      </c>
      <c r="AH9" s="21">
        <f t="shared" si="11"/>
        <v>1010</v>
      </c>
      <c r="AI9" s="22">
        <f>AH9/AH15</f>
        <v>0.032281778374404706</v>
      </c>
      <c r="AJ9" s="21">
        <f t="shared" si="12"/>
        <v>74</v>
      </c>
      <c r="AK9" s="23">
        <f t="shared" si="13"/>
        <v>0.07905982905982906</v>
      </c>
      <c r="AL9" s="1"/>
      <c r="AM9" s="1"/>
    </row>
    <row r="10" spans="1:39" s="31" customFormat="1" ht="17.25" customHeight="1">
      <c r="A10" s="9" t="s">
        <v>8</v>
      </c>
      <c r="B10" s="30">
        <v>33</v>
      </c>
      <c r="C10" s="19">
        <f>B10/B15</f>
        <v>0.004355860612460401</v>
      </c>
      <c r="D10" s="30">
        <v>68</v>
      </c>
      <c r="E10" s="19">
        <f>D10/D15</f>
        <v>0.007456140350877193</v>
      </c>
      <c r="F10" s="21">
        <f t="shared" si="0"/>
        <v>35</v>
      </c>
      <c r="G10" s="19">
        <f t="shared" si="1"/>
        <v>1.0606060606060606</v>
      </c>
      <c r="H10" s="30">
        <v>58</v>
      </c>
      <c r="I10" s="19">
        <f>H10/H15</f>
        <v>0.009139615505830444</v>
      </c>
      <c r="J10" s="30">
        <v>55</v>
      </c>
      <c r="K10" s="19">
        <f>J10/J15</f>
        <v>0.01404135818228236</v>
      </c>
      <c r="L10" s="21">
        <f t="shared" si="2"/>
        <v>-3</v>
      </c>
      <c r="M10" s="19">
        <f t="shared" si="3"/>
        <v>-0.05172413793103448</v>
      </c>
      <c r="N10" s="30">
        <v>25</v>
      </c>
      <c r="O10" s="19">
        <f>N10/N15</f>
        <v>0.004902922141596391</v>
      </c>
      <c r="P10" s="30">
        <v>25</v>
      </c>
      <c r="Q10" s="19">
        <f>P10/P15</f>
        <v>0.004469873055605221</v>
      </c>
      <c r="R10" s="21">
        <f t="shared" si="5"/>
        <v>0</v>
      </c>
      <c r="S10" s="19">
        <f t="shared" si="6"/>
        <v>0</v>
      </c>
      <c r="T10" s="30">
        <v>24</v>
      </c>
      <c r="U10" s="19">
        <f>T10/T15</f>
        <v>0.0037488284910965324</v>
      </c>
      <c r="V10" s="30">
        <v>27</v>
      </c>
      <c r="W10" s="19">
        <f>V10/V15</f>
        <v>0.0033949453036589967</v>
      </c>
      <c r="X10" s="21">
        <f t="shared" si="7"/>
        <v>3</v>
      </c>
      <c r="Y10" s="19">
        <f t="shared" si="8"/>
        <v>0.125</v>
      </c>
      <c r="Z10" s="30">
        <v>8</v>
      </c>
      <c r="AA10" s="19">
        <f>Z10/Z15</f>
        <v>0.0019134178426213825</v>
      </c>
      <c r="AB10" s="30">
        <v>9</v>
      </c>
      <c r="AC10" s="19">
        <f>AB10/AB15</f>
        <v>0.001913265306122449</v>
      </c>
      <c r="AD10" s="21">
        <f t="shared" si="9"/>
        <v>1</v>
      </c>
      <c r="AE10" s="19">
        <f t="shared" si="10"/>
        <v>0.125</v>
      </c>
      <c r="AF10" s="21">
        <f t="shared" si="4"/>
        <v>148</v>
      </c>
      <c r="AG10" s="19">
        <f>AF10/AF15</f>
        <v>0.0049993244156195105</v>
      </c>
      <c r="AH10" s="21">
        <f t="shared" si="11"/>
        <v>184</v>
      </c>
      <c r="AI10" s="22">
        <f>AH10/AH15</f>
        <v>0.005881036852366798</v>
      </c>
      <c r="AJ10" s="21">
        <f t="shared" si="12"/>
        <v>36</v>
      </c>
      <c r="AK10" s="23">
        <f t="shared" si="13"/>
        <v>0.24324324324324326</v>
      </c>
      <c r="AL10" s="1"/>
      <c r="AM10" s="1"/>
    </row>
    <row r="11" spans="1:39" s="13" customFormat="1" ht="21.75" customHeight="1">
      <c r="A11" s="33" t="s">
        <v>9</v>
      </c>
      <c r="B11" s="34">
        <v>402</v>
      </c>
      <c r="C11" s="35">
        <f>B11/B15</f>
        <v>0.0530623020063358</v>
      </c>
      <c r="D11" s="34">
        <v>429</v>
      </c>
      <c r="E11" s="35">
        <f>D11/D15</f>
        <v>0.04703947368421053</v>
      </c>
      <c r="F11" s="36">
        <f t="shared" si="0"/>
        <v>27</v>
      </c>
      <c r="G11" s="35">
        <f t="shared" si="1"/>
        <v>0.06716417910447761</v>
      </c>
      <c r="H11" s="34">
        <v>342</v>
      </c>
      <c r="I11" s="35">
        <f>H11/H15</f>
        <v>0.05389221556886228</v>
      </c>
      <c r="J11" s="34">
        <v>339</v>
      </c>
      <c r="K11" s="35">
        <f>J11/J15</f>
        <v>0.08654582588715853</v>
      </c>
      <c r="L11" s="36">
        <f t="shared" si="2"/>
        <v>-3</v>
      </c>
      <c r="M11" s="35">
        <f t="shared" si="3"/>
        <v>-0.008771929824561403</v>
      </c>
      <c r="N11" s="34">
        <v>344</v>
      </c>
      <c r="O11" s="35">
        <f>N11/N15</f>
        <v>0.06746420866836635</v>
      </c>
      <c r="P11" s="34">
        <v>355</v>
      </c>
      <c r="Q11" s="35">
        <f>P11/P15</f>
        <v>0.06347219738959413</v>
      </c>
      <c r="R11" s="36">
        <f t="shared" si="5"/>
        <v>11</v>
      </c>
      <c r="S11" s="35">
        <f t="shared" si="6"/>
        <v>0.03197674418604651</v>
      </c>
      <c r="T11" s="34">
        <v>416</v>
      </c>
      <c r="U11" s="35">
        <f>T11/T15</f>
        <v>0.06497969384567323</v>
      </c>
      <c r="V11" s="34">
        <v>465</v>
      </c>
      <c r="W11" s="35">
        <f>V11/V15</f>
        <v>0.05846850245190494</v>
      </c>
      <c r="X11" s="36">
        <f t="shared" si="7"/>
        <v>49</v>
      </c>
      <c r="Y11" s="35">
        <f t="shared" si="8"/>
        <v>0.11778846153846154</v>
      </c>
      <c r="Z11" s="34">
        <v>203</v>
      </c>
      <c r="AA11" s="35">
        <f>Z11/Z15</f>
        <v>0.04855297775651758</v>
      </c>
      <c r="AB11" s="34">
        <v>376</v>
      </c>
      <c r="AC11" s="35">
        <f>AB11/AB15</f>
        <v>0.07993197278911565</v>
      </c>
      <c r="AD11" s="36">
        <f t="shared" si="9"/>
        <v>173</v>
      </c>
      <c r="AE11" s="35">
        <f t="shared" si="10"/>
        <v>0.8522167487684729</v>
      </c>
      <c r="AF11" s="36">
        <f t="shared" si="4"/>
        <v>1707</v>
      </c>
      <c r="AG11" s="35">
        <f>AF11/AF15</f>
        <v>0.05766112687474666</v>
      </c>
      <c r="AH11" s="36">
        <f t="shared" si="11"/>
        <v>1964</v>
      </c>
      <c r="AI11" s="37">
        <f>AH11/AH15</f>
        <v>0.06277367596765429</v>
      </c>
      <c r="AJ11" s="36">
        <f t="shared" si="12"/>
        <v>257</v>
      </c>
      <c r="AK11" s="38">
        <f>AJ11/AF11</f>
        <v>0.15055653192735793</v>
      </c>
      <c r="AL11" s="12"/>
      <c r="AM11" s="12"/>
    </row>
    <row r="12" spans="1:39" s="13" customFormat="1" ht="51" customHeight="1">
      <c r="A12" s="33" t="s">
        <v>16</v>
      </c>
      <c r="B12" s="34"/>
      <c r="C12" s="35">
        <f>B12/B15</f>
        <v>0</v>
      </c>
      <c r="D12" s="34">
        <v>35</v>
      </c>
      <c r="E12" s="35">
        <f>D12/D15</f>
        <v>0.003837719298245614</v>
      </c>
      <c r="F12" s="36">
        <f t="shared" si="0"/>
        <v>35</v>
      </c>
      <c r="G12" s="35" t="e">
        <f t="shared" si="1"/>
        <v>#DIV/0!</v>
      </c>
      <c r="H12" s="34"/>
      <c r="I12" s="35">
        <f>H12/H15</f>
        <v>0</v>
      </c>
      <c r="J12" s="34">
        <v>4</v>
      </c>
      <c r="K12" s="35">
        <f>J12/J15</f>
        <v>0.0010211896859841716</v>
      </c>
      <c r="L12" s="36">
        <f t="shared" si="2"/>
        <v>4</v>
      </c>
      <c r="M12" s="35" t="e">
        <f t="shared" si="3"/>
        <v>#DIV/0!</v>
      </c>
      <c r="N12" s="34"/>
      <c r="O12" s="35">
        <f>N12/N15</f>
        <v>0</v>
      </c>
      <c r="P12" s="34">
        <v>9</v>
      </c>
      <c r="Q12" s="35">
        <f>P12/P15</f>
        <v>0.0016091543000178795</v>
      </c>
      <c r="R12" s="36">
        <f t="shared" si="5"/>
        <v>9</v>
      </c>
      <c r="S12" s="35" t="e">
        <f t="shared" si="6"/>
        <v>#DIV/0!</v>
      </c>
      <c r="T12" s="34"/>
      <c r="U12" s="35">
        <f>T12/T15</f>
        <v>0</v>
      </c>
      <c r="V12" s="34">
        <v>83</v>
      </c>
      <c r="W12" s="35">
        <f>V12/V15</f>
        <v>0.010436313340877657</v>
      </c>
      <c r="X12" s="36">
        <f t="shared" si="7"/>
        <v>83</v>
      </c>
      <c r="Y12" s="35" t="e">
        <f t="shared" si="8"/>
        <v>#DIV/0!</v>
      </c>
      <c r="Z12" s="34"/>
      <c r="AA12" s="35">
        <f>Z12/Z15</f>
        <v>0</v>
      </c>
      <c r="AB12" s="34">
        <v>26</v>
      </c>
      <c r="AC12" s="35">
        <f>AB12/AB15</f>
        <v>0.0055272108843537416</v>
      </c>
      <c r="AD12" s="36">
        <f t="shared" si="9"/>
        <v>26</v>
      </c>
      <c r="AE12" s="35" t="e">
        <f t="shared" si="10"/>
        <v>#DIV/0!</v>
      </c>
      <c r="AF12" s="36">
        <f t="shared" si="4"/>
        <v>0</v>
      </c>
      <c r="AG12" s="35">
        <f>AF12/AF15</f>
        <v>0</v>
      </c>
      <c r="AH12" s="36">
        <f t="shared" si="11"/>
        <v>157</v>
      </c>
      <c r="AI12" s="37">
        <f>AH12/AH15</f>
        <v>0.0050180586185955825</v>
      </c>
      <c r="AJ12" s="36">
        <f t="shared" si="12"/>
        <v>157</v>
      </c>
      <c r="AK12" s="38" t="e">
        <f>AJ12/AF12</f>
        <v>#DIV/0!</v>
      </c>
      <c r="AL12" s="12"/>
      <c r="AM12" s="12"/>
    </row>
    <row r="13" spans="1:39" ht="58.5" customHeight="1">
      <c r="A13" s="9" t="s">
        <v>10</v>
      </c>
      <c r="B13" s="20">
        <v>88</v>
      </c>
      <c r="C13" s="19">
        <f>B13/B15</f>
        <v>0.011615628299894404</v>
      </c>
      <c r="D13" s="20">
        <v>142</v>
      </c>
      <c r="E13" s="19">
        <f>D13/D15</f>
        <v>0.015570175438596491</v>
      </c>
      <c r="F13" s="21">
        <f t="shared" si="0"/>
        <v>54</v>
      </c>
      <c r="G13" s="19">
        <f t="shared" si="1"/>
        <v>0.6136363636363636</v>
      </c>
      <c r="H13" s="20">
        <v>4</v>
      </c>
      <c r="I13" s="19">
        <f>H13/H15</f>
        <v>0.0006303183107469272</v>
      </c>
      <c r="J13" s="20">
        <v>4</v>
      </c>
      <c r="K13" s="19">
        <f>J13/J15</f>
        <v>0.0010211896859841716</v>
      </c>
      <c r="L13" s="21">
        <f t="shared" si="2"/>
        <v>0</v>
      </c>
      <c r="M13" s="19">
        <f t="shared" si="3"/>
        <v>0</v>
      </c>
      <c r="N13" s="20">
        <v>21</v>
      </c>
      <c r="O13" s="19">
        <f>N13/N15</f>
        <v>0.0041184545989409686</v>
      </c>
      <c r="P13" s="20">
        <v>53</v>
      </c>
      <c r="Q13" s="19">
        <f>P13/P15</f>
        <v>0.009476130877883068</v>
      </c>
      <c r="R13" s="21">
        <f t="shared" si="5"/>
        <v>32</v>
      </c>
      <c r="S13" s="19">
        <f t="shared" si="6"/>
        <v>1.5238095238095237</v>
      </c>
      <c r="T13" s="20">
        <v>173</v>
      </c>
      <c r="U13" s="19">
        <f>T13/T15</f>
        <v>0.027022805373320836</v>
      </c>
      <c r="V13" s="20">
        <v>205</v>
      </c>
      <c r="W13" s="19">
        <f>V13/V15</f>
        <v>0.025776436564818307</v>
      </c>
      <c r="X13" s="21">
        <f t="shared" si="7"/>
        <v>32</v>
      </c>
      <c r="Y13" s="19">
        <f t="shared" si="8"/>
        <v>0.18497109826589594</v>
      </c>
      <c r="Z13" s="20">
        <v>235</v>
      </c>
      <c r="AA13" s="19">
        <f>Z13/Z15</f>
        <v>0.05620664912700311</v>
      </c>
      <c r="AB13" s="20">
        <v>392</v>
      </c>
      <c r="AC13" s="19">
        <f>AB13/AB15</f>
        <v>0.08333333333333333</v>
      </c>
      <c r="AD13" s="21">
        <f t="shared" si="9"/>
        <v>157</v>
      </c>
      <c r="AE13" s="19">
        <f t="shared" si="10"/>
        <v>0.6680851063829787</v>
      </c>
      <c r="AF13" s="21">
        <f t="shared" si="4"/>
        <v>521</v>
      </c>
      <c r="AG13" s="19">
        <f>AF13/AF15</f>
        <v>0.017598973111741658</v>
      </c>
      <c r="AH13" s="21">
        <f t="shared" si="11"/>
        <v>796</v>
      </c>
      <c r="AI13" s="22">
        <f>AH13/AH15</f>
        <v>0.025441876817847667</v>
      </c>
      <c r="AJ13" s="21">
        <f t="shared" si="12"/>
        <v>275</v>
      </c>
      <c r="AK13" s="23">
        <f t="shared" si="13"/>
        <v>0.527831094049904</v>
      </c>
      <c r="AL13" s="1"/>
      <c r="AM13" s="1"/>
    </row>
    <row r="14" spans="1:39" ht="46.5" customHeight="1">
      <c r="A14" s="9" t="s">
        <v>11</v>
      </c>
      <c r="B14" s="20">
        <v>55</v>
      </c>
      <c r="C14" s="19">
        <f>B14/B15</f>
        <v>0.007259767687434002</v>
      </c>
      <c r="D14" s="20">
        <v>77</v>
      </c>
      <c r="E14" s="19">
        <f>D14/D15</f>
        <v>0.008442982456140351</v>
      </c>
      <c r="F14" s="21">
        <v>87</v>
      </c>
      <c r="G14" s="19">
        <f t="shared" si="1"/>
        <v>1.5818181818181818</v>
      </c>
      <c r="H14" s="20">
        <v>5</v>
      </c>
      <c r="I14" s="19">
        <f>H14/H15</f>
        <v>0.000787897888433659</v>
      </c>
      <c r="J14" s="20">
        <v>4</v>
      </c>
      <c r="K14" s="19">
        <f>J14/J15</f>
        <v>0.0010211896859841716</v>
      </c>
      <c r="L14" s="21">
        <f t="shared" si="2"/>
        <v>-1</v>
      </c>
      <c r="M14" s="19">
        <f t="shared" si="3"/>
        <v>-0.2</v>
      </c>
      <c r="N14" s="20">
        <v>25</v>
      </c>
      <c r="O14" s="19">
        <f>N14/N15</f>
        <v>0.004902922141596391</v>
      </c>
      <c r="P14" s="20">
        <v>38</v>
      </c>
      <c r="Q14" s="19">
        <f>P14/P15</f>
        <v>0.0067942070445199355</v>
      </c>
      <c r="R14" s="21">
        <f t="shared" si="5"/>
        <v>13</v>
      </c>
      <c r="S14" s="19">
        <f t="shared" si="6"/>
        <v>0.52</v>
      </c>
      <c r="T14" s="20">
        <v>35</v>
      </c>
      <c r="U14" s="19">
        <f>T14/T15</f>
        <v>0.005467041549515776</v>
      </c>
      <c r="V14" s="20">
        <v>30</v>
      </c>
      <c r="W14" s="19">
        <f>V14/V15</f>
        <v>0.003772161448509996</v>
      </c>
      <c r="X14" s="21">
        <f t="shared" si="7"/>
        <v>-5</v>
      </c>
      <c r="Y14" s="19">
        <f t="shared" si="8"/>
        <v>-0.14285714285714285</v>
      </c>
      <c r="Z14" s="20">
        <v>17</v>
      </c>
      <c r="AA14" s="19">
        <f>Z14/Z15</f>
        <v>0.004066012915570438</v>
      </c>
      <c r="AB14" s="20">
        <v>28</v>
      </c>
      <c r="AC14" s="19">
        <f>AB14/AB15</f>
        <v>0.005952380952380952</v>
      </c>
      <c r="AD14" s="21">
        <f t="shared" si="9"/>
        <v>11</v>
      </c>
      <c r="AE14" s="19">
        <f t="shared" si="10"/>
        <v>0.6470588235294118</v>
      </c>
      <c r="AF14" s="21">
        <f t="shared" si="4"/>
        <v>137</v>
      </c>
      <c r="AG14" s="19">
        <f>AF14/AF15</f>
        <v>0.004627753006350493</v>
      </c>
      <c r="AH14" s="21">
        <f t="shared" si="11"/>
        <v>177</v>
      </c>
      <c r="AI14" s="22">
        <f>AH14/AH15</f>
        <v>0.005657301754722409</v>
      </c>
      <c r="AJ14" s="21">
        <f t="shared" si="12"/>
        <v>40</v>
      </c>
      <c r="AK14" s="23">
        <f t="shared" si="13"/>
        <v>0.291970802919708</v>
      </c>
      <c r="AL14" s="1"/>
      <c r="AM14" s="1"/>
    </row>
    <row r="15" spans="1:39" ht="15.75" thickBot="1">
      <c r="A15" s="11" t="s">
        <v>5</v>
      </c>
      <c r="B15" s="20">
        <f>SUM(B6:B14)</f>
        <v>7576</v>
      </c>
      <c r="C15" s="25">
        <f>B15/B15</f>
        <v>1</v>
      </c>
      <c r="D15" s="24">
        <f>SUM(D6:D14)</f>
        <v>9120</v>
      </c>
      <c r="E15" s="25">
        <f>D15/D15</f>
        <v>1</v>
      </c>
      <c r="F15" s="26">
        <f>SUM(F6:F14)</f>
        <v>1609</v>
      </c>
      <c r="G15" s="27">
        <f t="shared" si="1"/>
        <v>0.21238120380147835</v>
      </c>
      <c r="H15" s="29">
        <f>SUM(H6:H9,H10:H14)</f>
        <v>6346</v>
      </c>
      <c r="I15" s="25">
        <f>H15/H15</f>
        <v>1</v>
      </c>
      <c r="J15" s="24">
        <f>SUM(J6:J14)</f>
        <v>3917</v>
      </c>
      <c r="K15" s="25">
        <f>J15/J15</f>
        <v>1</v>
      </c>
      <c r="L15" s="26">
        <f>SUM(L6:L14)</f>
        <v>-2429</v>
      </c>
      <c r="M15" s="27">
        <f t="shared" si="3"/>
        <v>-0.38276079420107156</v>
      </c>
      <c r="N15" s="29">
        <f>SUM(N6:N9,N10:N14)</f>
        <v>5099</v>
      </c>
      <c r="O15" s="25">
        <f>N15/N15</f>
        <v>1</v>
      </c>
      <c r="P15" s="24">
        <f>SUM(P6:P14)</f>
        <v>5593</v>
      </c>
      <c r="Q15" s="25">
        <f>P15/P15</f>
        <v>1</v>
      </c>
      <c r="R15" s="26">
        <f>P15-N15</f>
        <v>494</v>
      </c>
      <c r="S15" s="27">
        <f t="shared" si="6"/>
        <v>0.0968817415179447</v>
      </c>
      <c r="T15" s="29">
        <f>SUM(T10:T14,T6:T9)</f>
        <v>6402</v>
      </c>
      <c r="U15" s="25">
        <f>T15/T15</f>
        <v>1</v>
      </c>
      <c r="V15" s="24">
        <f>SUM(V6:V14)</f>
        <v>7953</v>
      </c>
      <c r="W15" s="25">
        <f>V15/V15</f>
        <v>1</v>
      </c>
      <c r="X15" s="26">
        <f t="shared" si="7"/>
        <v>1551</v>
      </c>
      <c r="Y15" s="27">
        <f t="shared" si="8"/>
        <v>0.2422680412371134</v>
      </c>
      <c r="Z15" s="29">
        <f>SUM(Z10:Z14,Z6:Z9)</f>
        <v>4181</v>
      </c>
      <c r="AA15" s="25">
        <f>Z15/Z15</f>
        <v>1</v>
      </c>
      <c r="AB15" s="24">
        <f>SUM(AB6:AB14)</f>
        <v>4704</v>
      </c>
      <c r="AC15" s="25">
        <f>AB15/AB15</f>
        <v>1</v>
      </c>
      <c r="AD15" s="26">
        <f t="shared" si="9"/>
        <v>523</v>
      </c>
      <c r="AE15" s="27">
        <f t="shared" si="10"/>
        <v>0.1250896914613729</v>
      </c>
      <c r="AF15" s="26">
        <f>SUM(B15,H15,N15,T15,Z15)</f>
        <v>29604</v>
      </c>
      <c r="AG15" s="25">
        <f>AF15/AF15</f>
        <v>1</v>
      </c>
      <c r="AH15" s="26">
        <f>SUM(D15,J15,P15,V15,AB15)</f>
        <v>31287</v>
      </c>
      <c r="AI15" s="25">
        <f>AH15/AH15</f>
        <v>1</v>
      </c>
      <c r="AJ15" s="26">
        <f t="shared" si="12"/>
        <v>1683</v>
      </c>
      <c r="AK15" s="28">
        <f t="shared" si="13"/>
        <v>0.05685042561815971</v>
      </c>
      <c r="AL15" s="1"/>
      <c r="AM15" s="1"/>
    </row>
    <row r="16" spans="1:37" ht="21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6:Q16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2021-06-10T06:06:03Z</cp:lastPrinted>
  <dcterms:created xsi:type="dcterms:W3CDTF">2011-02-02T11:32:10Z</dcterms:created>
  <dcterms:modified xsi:type="dcterms:W3CDTF">2021-06-10T06:21:18Z</dcterms:modified>
  <cp:category/>
  <cp:version/>
  <cp:contentType/>
  <cp:contentStatus/>
</cp:coreProperties>
</file>